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ocuments\RUTABA SIDOARJO\"/>
    </mc:Choice>
  </mc:AlternateContent>
  <xr:revisionPtr revIDLastSave="0" documentId="13_ncr:1_{AFC62ED5-14AB-490C-9BAA-64EDE372F126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Ags" sheetId="4" r:id="rId1"/>
    <sheet name="Sep" sheetId="5" r:id="rId2"/>
    <sheet name="Okt" sheetId="1" r:id="rId3"/>
    <sheet name="Nov" sheetId="2" r:id="rId4"/>
    <sheet name="Des" sheetId="3" r:id="rId5"/>
    <sheet name="Jan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6" l="1"/>
  <c r="D16" i="6"/>
  <c r="H17" i="6" s="1"/>
  <c r="H13" i="3"/>
  <c r="D13" i="3"/>
  <c r="H14" i="3" s="1"/>
  <c r="H14" i="2" l="1"/>
  <c r="H15" i="2" s="1"/>
  <c r="D14" i="2"/>
  <c r="D13" i="2"/>
  <c r="D10" i="2"/>
  <c r="D15" i="2" s="1"/>
  <c r="H16" i="2" s="1"/>
  <c r="G13" i="5"/>
  <c r="D8" i="5"/>
  <c r="D13" i="5" s="1"/>
  <c r="G14" i="5" s="1"/>
  <c r="D10" i="4"/>
  <c r="D10" i="1" l="1"/>
  <c r="D15" i="1" l="1"/>
  <c r="H7" i="1"/>
  <c r="H15" i="1" s="1"/>
  <c r="H16" i="1" l="1"/>
</calcChain>
</file>

<file path=xl/sharedStrings.xml><?xml version="1.0" encoding="utf-8"?>
<sst xmlns="http://schemas.openxmlformats.org/spreadsheetml/2006/main" count="175" uniqueCount="79">
  <si>
    <t>LAPORAN KEUANGAN OKTOBER RUTABA SIDOARJO</t>
  </si>
  <si>
    <t>TAHUN AJARAN 2024-2025</t>
  </si>
  <si>
    <t>Pemasukan :</t>
  </si>
  <si>
    <t xml:space="preserve">Pengeluaran : </t>
  </si>
  <si>
    <t>NO</t>
  </si>
  <si>
    <t>Uraian</t>
  </si>
  <si>
    <t>Qty</t>
  </si>
  <si>
    <t>Jumlah</t>
  </si>
  <si>
    <t>Saldo Akhir September</t>
  </si>
  <si>
    <t>Admin Oktober</t>
  </si>
  <si>
    <t>Pembayaran UMMI</t>
  </si>
  <si>
    <t xml:space="preserve">Pembelian Air Isi Ulang </t>
  </si>
  <si>
    <t>9 Galon</t>
  </si>
  <si>
    <t>Pembayaran Buku Penghubung</t>
  </si>
  <si>
    <t xml:space="preserve">Pembelian Air Santri </t>
  </si>
  <si>
    <t>5 Dos</t>
  </si>
  <si>
    <t>Donasi Usaha</t>
  </si>
  <si>
    <t>Kenangan Ustadzah Fitri</t>
  </si>
  <si>
    <t>SPP Oktober 2024</t>
  </si>
  <si>
    <t>Pengeluaran Kelas Sore</t>
  </si>
  <si>
    <t>Infaq</t>
  </si>
  <si>
    <t>Pengeluaran kelas Pagi</t>
  </si>
  <si>
    <t>Pendaftaran Seminar</t>
  </si>
  <si>
    <t>Sertifikasi Ummi Us Eka</t>
  </si>
  <si>
    <t>Gaji Oktober Asatidzah</t>
  </si>
  <si>
    <t>Total</t>
  </si>
  <si>
    <t>Saldo Akhir</t>
  </si>
  <si>
    <t>LAPORAN KEUANGAN AGUSTUS RUTABA SIDOARJO</t>
  </si>
  <si>
    <t>Pengeluaran : -</t>
  </si>
  <si>
    <t>1.</t>
  </si>
  <si>
    <t>2.</t>
  </si>
  <si>
    <t>Pembayaran Prestasi</t>
  </si>
  <si>
    <t>3.</t>
  </si>
  <si>
    <t>Pembayaran Penghubung</t>
  </si>
  <si>
    <t>4.</t>
  </si>
  <si>
    <t>SPP SEPTEMBER Sore</t>
  </si>
  <si>
    <t>LAPORAN KEUANGAN SEPTEMBER RUTABA SIDOARJO</t>
  </si>
  <si>
    <t>Saldo Akhir Ags</t>
  </si>
  <si>
    <t>Admin Sept</t>
  </si>
  <si>
    <t>Pembelian Galon</t>
  </si>
  <si>
    <t>Konsumsi Rapat (15 px)</t>
  </si>
  <si>
    <t>Pembelian Baterai AA,AAA</t>
  </si>
  <si>
    <t>SPP September 2024</t>
  </si>
  <si>
    <t>Pembelian Meja Lipat</t>
  </si>
  <si>
    <t>Gaji September Asatidzah</t>
  </si>
  <si>
    <t>LAPORAN KEUANGAN NOVEMBER RUTABA SIDOARJO</t>
  </si>
  <si>
    <t>Saldo Akhir Oktober</t>
  </si>
  <si>
    <t>Admin November</t>
  </si>
  <si>
    <t>Banner PPDB</t>
  </si>
  <si>
    <t>Pembelian Buku Penghubung</t>
  </si>
  <si>
    <t>60 Pcs</t>
  </si>
  <si>
    <t>SPP November 2024</t>
  </si>
  <si>
    <t>Lomba PPDB Rutaba</t>
  </si>
  <si>
    <t>Kebutuhan Administrasi</t>
  </si>
  <si>
    <t>Pemasukan Lomba</t>
  </si>
  <si>
    <t>Konsumsi Rapat</t>
  </si>
  <si>
    <t>Santri Baru</t>
  </si>
  <si>
    <t>Pengeluaran Listrik dan WiFi</t>
  </si>
  <si>
    <t>Donasi listrik dan WiFi</t>
  </si>
  <si>
    <t>Gaji November Asatidzah</t>
  </si>
  <si>
    <t>LAPORAN KEUANGAN DESEMBER RUTABA SIDOARJO</t>
  </si>
  <si>
    <t>Saldo Akhir November</t>
  </si>
  <si>
    <t>Admin Desember</t>
  </si>
  <si>
    <t>SPP Desember 2024</t>
  </si>
  <si>
    <t>Pembelian Kebutuhan Sarpras</t>
  </si>
  <si>
    <t>Konsumsi Walisantri</t>
  </si>
  <si>
    <t>Pembelian HP Us Eka</t>
  </si>
  <si>
    <t>LAPORAN KEUANGAN JANUARI RUTABA SIDOARJO</t>
  </si>
  <si>
    <t>Saldo Akhir Desember</t>
  </si>
  <si>
    <t>Admin Januari</t>
  </si>
  <si>
    <t>Pembelian Kebutuhan Admin</t>
  </si>
  <si>
    <t>SPP Januari 2025</t>
  </si>
  <si>
    <t>Cicilan HP 1,2</t>
  </si>
  <si>
    <t>Pembelian Kalender 2025</t>
  </si>
  <si>
    <t>Pemasukan Kalender</t>
  </si>
  <si>
    <t>Service Printer</t>
  </si>
  <si>
    <t>Pemasukan Buku Baca AISM</t>
  </si>
  <si>
    <t>Gaji Januari Asatidzah</t>
  </si>
  <si>
    <t>Pendaftaran Santri Baru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</si>
</sst>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Rp&quot;* #,##0_-;\-&quot;Rp&quot;* #,##0_-;_-&quot;Rp&quot;* &quot;-&quot;_-;_-@_-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42" fontId="2" fillId="0" borderId="0" xfId="0" applyNumberFormat="1" applyFont="1"/>
    <xf numFmtId="0" fontId="2" fillId="0" borderId="1" xfId="0" applyFont="1" applyBorder="1"/>
    <xf numFmtId="4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4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2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42" fontId="3" fillId="0" borderId="1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42" fontId="1" fillId="2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42" fontId="2" fillId="0" borderId="1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workbookViewId="0">
      <selection activeCell="D13" sqref="D13"/>
    </sheetView>
  </sheetViews>
  <sheetFormatPr defaultRowHeight="15" x14ac:dyDescent="0.25"/>
  <cols>
    <col min="1" max="1" width="4.28515625" customWidth="1"/>
    <col min="2" max="2" width="29.7109375" customWidth="1"/>
    <col min="3" max="3" width="6.7109375" customWidth="1"/>
    <col min="4" max="4" width="16.7109375" customWidth="1"/>
    <col min="5" max="5" width="4.28515625" customWidth="1"/>
    <col min="6" max="6" width="29.7109375" customWidth="1"/>
    <col min="7" max="7" width="16.7109375" customWidth="1"/>
  </cols>
  <sheetData>
    <row r="1" spans="1:7" ht="15.75" x14ac:dyDescent="0.25">
      <c r="A1" s="21" t="s">
        <v>27</v>
      </c>
      <c r="B1" s="21"/>
      <c r="C1" s="21"/>
      <c r="D1" s="21"/>
      <c r="E1" s="21"/>
      <c r="F1" s="21"/>
      <c r="G1" s="21"/>
    </row>
    <row r="2" spans="1:7" ht="15.75" x14ac:dyDescent="0.25">
      <c r="A2" s="21" t="s">
        <v>1</v>
      </c>
      <c r="B2" s="21"/>
      <c r="C2" s="21"/>
      <c r="D2" s="21"/>
      <c r="E2" s="21"/>
      <c r="F2" s="21"/>
      <c r="G2" s="21"/>
    </row>
    <row r="3" spans="1:7" ht="15.75" x14ac:dyDescent="0.25">
      <c r="A3" s="1"/>
      <c r="B3" s="1"/>
      <c r="C3" s="1"/>
      <c r="D3" s="2"/>
      <c r="E3" s="1"/>
      <c r="F3" s="1"/>
      <c r="G3" s="2"/>
    </row>
    <row r="4" spans="1:7" ht="15.75" x14ac:dyDescent="0.25">
      <c r="A4" s="3"/>
      <c r="B4" s="3" t="s">
        <v>2</v>
      </c>
      <c r="C4" s="3"/>
      <c r="D4" s="4"/>
      <c r="E4" s="3"/>
      <c r="F4" s="3" t="s">
        <v>28</v>
      </c>
      <c r="G4" s="4"/>
    </row>
    <row r="5" spans="1:7" ht="15.75" x14ac:dyDescent="0.25">
      <c r="A5" s="5" t="s">
        <v>4</v>
      </c>
      <c r="B5" s="5" t="s">
        <v>5</v>
      </c>
      <c r="C5" s="5" t="s">
        <v>6</v>
      </c>
      <c r="D5" s="6" t="s">
        <v>7</v>
      </c>
      <c r="E5" s="5" t="s">
        <v>4</v>
      </c>
      <c r="F5" s="5" t="s">
        <v>5</v>
      </c>
      <c r="G5" s="6" t="s">
        <v>7</v>
      </c>
    </row>
    <row r="6" spans="1:7" ht="15.75" x14ac:dyDescent="0.25">
      <c r="A6" s="8" t="s">
        <v>29</v>
      </c>
      <c r="B6" s="8" t="s">
        <v>10</v>
      </c>
      <c r="C6" s="7">
        <v>2</v>
      </c>
      <c r="D6" s="9">
        <v>26000</v>
      </c>
      <c r="E6" s="3"/>
      <c r="F6" s="10"/>
      <c r="G6" s="11"/>
    </row>
    <row r="7" spans="1:7" ht="15.75" x14ac:dyDescent="0.25">
      <c r="A7" s="8" t="s">
        <v>30</v>
      </c>
      <c r="B7" s="8" t="s">
        <v>31</v>
      </c>
      <c r="C7" s="7">
        <v>1</v>
      </c>
      <c r="D7" s="9">
        <v>10000</v>
      </c>
      <c r="E7" s="3"/>
      <c r="F7" s="10"/>
      <c r="G7" s="11"/>
    </row>
    <row r="8" spans="1:7" ht="15.75" x14ac:dyDescent="0.25">
      <c r="A8" s="8" t="s">
        <v>32</v>
      </c>
      <c r="B8" s="8" t="s">
        <v>33</v>
      </c>
      <c r="C8" s="7">
        <v>5</v>
      </c>
      <c r="D8" s="9">
        <v>75000</v>
      </c>
      <c r="E8" s="3"/>
      <c r="F8" s="10"/>
      <c r="G8" s="11"/>
    </row>
    <row r="9" spans="1:7" ht="15.75" x14ac:dyDescent="0.25">
      <c r="A9" s="8" t="s">
        <v>34</v>
      </c>
      <c r="B9" s="8" t="s">
        <v>35</v>
      </c>
      <c r="C9" s="7">
        <v>1</v>
      </c>
      <c r="D9" s="9">
        <v>150000</v>
      </c>
      <c r="E9" s="3"/>
      <c r="F9" s="10"/>
      <c r="G9" s="11"/>
    </row>
    <row r="10" spans="1:7" ht="15.75" x14ac:dyDescent="0.25">
      <c r="A10" s="22" t="s">
        <v>25</v>
      </c>
      <c r="B10" s="22"/>
      <c r="C10" s="22"/>
      <c r="D10" s="9">
        <f>SUM(D6:D9)</f>
        <v>261000</v>
      </c>
      <c r="E10" s="3"/>
      <c r="F10" s="10"/>
      <c r="G10" s="11"/>
    </row>
    <row r="11" spans="1:7" ht="15.75" x14ac:dyDescent="0.25">
      <c r="A11" s="23" t="s">
        <v>26</v>
      </c>
      <c r="B11" s="23"/>
      <c r="C11" s="23"/>
      <c r="D11" s="23"/>
      <c r="E11" s="23"/>
      <c r="F11" s="23"/>
      <c r="G11" s="16">
        <v>261000</v>
      </c>
    </row>
  </sheetData>
  <mergeCells count="4">
    <mergeCell ref="A1:G1"/>
    <mergeCell ref="A2:G2"/>
    <mergeCell ref="A10:C10"/>
    <mergeCell ref="A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workbookViewId="0">
      <selection activeCell="F18" sqref="F18"/>
    </sheetView>
  </sheetViews>
  <sheetFormatPr defaultRowHeight="15" x14ac:dyDescent="0.25"/>
  <cols>
    <col min="1" max="1" width="4.28515625" customWidth="1"/>
    <col min="2" max="2" width="29.7109375" customWidth="1"/>
    <col min="3" max="3" width="6.7109375" customWidth="1"/>
    <col min="4" max="4" width="16.7109375" customWidth="1"/>
    <col min="5" max="5" width="4.28515625" customWidth="1"/>
    <col min="6" max="6" width="29.7109375" customWidth="1"/>
    <col min="7" max="7" width="16.7109375" customWidth="1"/>
  </cols>
  <sheetData>
    <row r="1" spans="1:7" ht="15.75" x14ac:dyDescent="0.25">
      <c r="A1" s="21" t="s">
        <v>36</v>
      </c>
      <c r="B1" s="21"/>
      <c r="C1" s="21"/>
      <c r="D1" s="21"/>
      <c r="E1" s="21"/>
      <c r="F1" s="21"/>
      <c r="G1" s="21"/>
    </row>
    <row r="2" spans="1:7" ht="15.75" x14ac:dyDescent="0.25">
      <c r="A2" s="21" t="s">
        <v>1</v>
      </c>
      <c r="B2" s="21"/>
      <c r="C2" s="21"/>
      <c r="D2" s="21"/>
      <c r="E2" s="21"/>
      <c r="F2" s="21"/>
      <c r="G2" s="21"/>
    </row>
    <row r="3" spans="1:7" ht="15.75" x14ac:dyDescent="0.25">
      <c r="A3" s="1"/>
      <c r="B3" s="1"/>
      <c r="C3" s="1"/>
      <c r="D3" s="2"/>
      <c r="E3" s="1"/>
      <c r="F3" s="1"/>
      <c r="G3" s="2"/>
    </row>
    <row r="4" spans="1:7" ht="15.75" x14ac:dyDescent="0.25">
      <c r="A4" s="3"/>
      <c r="B4" s="3" t="s">
        <v>2</v>
      </c>
      <c r="C4" s="3"/>
      <c r="D4" s="4"/>
      <c r="E4" s="3"/>
      <c r="F4" s="3" t="s">
        <v>3</v>
      </c>
      <c r="G4" s="4"/>
    </row>
    <row r="5" spans="1:7" ht="15.75" x14ac:dyDescent="0.25">
      <c r="A5" s="5" t="s">
        <v>4</v>
      </c>
      <c r="B5" s="5" t="s">
        <v>5</v>
      </c>
      <c r="C5" s="5" t="s">
        <v>6</v>
      </c>
      <c r="D5" s="6" t="s">
        <v>7</v>
      </c>
      <c r="E5" s="5" t="s">
        <v>4</v>
      </c>
      <c r="F5" s="5" t="s">
        <v>5</v>
      </c>
      <c r="G5" s="6" t="s">
        <v>7</v>
      </c>
    </row>
    <row r="6" spans="1:7" ht="15.75" x14ac:dyDescent="0.25">
      <c r="A6" s="7">
        <v>1</v>
      </c>
      <c r="B6" s="8" t="s">
        <v>37</v>
      </c>
      <c r="C6" s="7"/>
      <c r="D6" s="9">
        <v>261000</v>
      </c>
      <c r="E6" s="3">
        <v>1</v>
      </c>
      <c r="F6" s="10" t="s">
        <v>38</v>
      </c>
      <c r="G6" s="11">
        <v>1000</v>
      </c>
    </row>
    <row r="7" spans="1:7" ht="15.75" x14ac:dyDescent="0.25">
      <c r="A7" s="7">
        <v>2</v>
      </c>
      <c r="B7" s="8" t="s">
        <v>10</v>
      </c>
      <c r="C7" s="7">
        <v>1</v>
      </c>
      <c r="D7" s="9">
        <v>13000</v>
      </c>
      <c r="E7" s="3">
        <v>2</v>
      </c>
      <c r="F7" s="10" t="s">
        <v>39</v>
      </c>
      <c r="G7" s="11">
        <v>100000</v>
      </c>
    </row>
    <row r="8" spans="1:7" ht="15.75" x14ac:dyDescent="0.25">
      <c r="A8" s="7">
        <v>3</v>
      </c>
      <c r="B8" s="8" t="s">
        <v>13</v>
      </c>
      <c r="C8" s="7">
        <v>12</v>
      </c>
      <c r="D8" s="9">
        <f>15000*12</f>
        <v>180000</v>
      </c>
      <c r="E8" s="3">
        <v>3</v>
      </c>
      <c r="F8" s="10" t="s">
        <v>40</v>
      </c>
      <c r="G8" s="11">
        <v>92500</v>
      </c>
    </row>
    <row r="9" spans="1:7" ht="15.75" x14ac:dyDescent="0.25">
      <c r="A9" s="7">
        <v>4</v>
      </c>
      <c r="B9" s="8" t="s">
        <v>16</v>
      </c>
      <c r="C9" s="7"/>
      <c r="D9" s="9">
        <v>4520000</v>
      </c>
      <c r="E9" s="3">
        <v>4</v>
      </c>
      <c r="F9" s="10" t="s">
        <v>41</v>
      </c>
      <c r="G9" s="11">
        <v>61000</v>
      </c>
    </row>
    <row r="10" spans="1:7" ht="15.75" x14ac:dyDescent="0.25">
      <c r="A10" s="7">
        <v>5</v>
      </c>
      <c r="B10" s="8" t="s">
        <v>42</v>
      </c>
      <c r="C10" s="7"/>
      <c r="D10" s="9">
        <v>4490000</v>
      </c>
      <c r="E10" s="3">
        <v>5</v>
      </c>
      <c r="F10" s="10" t="s">
        <v>43</v>
      </c>
      <c r="G10" s="11">
        <v>300000</v>
      </c>
    </row>
    <row r="11" spans="1:7" ht="15.75" x14ac:dyDescent="0.25">
      <c r="A11" s="7">
        <v>6</v>
      </c>
      <c r="B11" s="8" t="s">
        <v>20</v>
      </c>
      <c r="C11" s="7"/>
      <c r="D11" s="9">
        <v>221000</v>
      </c>
      <c r="E11" s="3">
        <v>6</v>
      </c>
      <c r="F11" s="10" t="s">
        <v>21</v>
      </c>
      <c r="G11" s="11">
        <v>20000</v>
      </c>
    </row>
    <row r="12" spans="1:7" ht="15.75" x14ac:dyDescent="0.25">
      <c r="A12" s="7">
        <v>7</v>
      </c>
      <c r="B12" s="8"/>
      <c r="C12" s="7"/>
      <c r="D12" s="9"/>
      <c r="E12" s="3">
        <v>7</v>
      </c>
      <c r="F12" s="10" t="s">
        <v>44</v>
      </c>
      <c r="G12" s="11">
        <v>4602500</v>
      </c>
    </row>
    <row r="13" spans="1:7" ht="15.75" x14ac:dyDescent="0.25">
      <c r="A13" s="22" t="s">
        <v>25</v>
      </c>
      <c r="B13" s="22"/>
      <c r="C13" s="22"/>
      <c r="D13" s="9">
        <f>SUM(D6:D12)</f>
        <v>9685000</v>
      </c>
      <c r="E13" s="24" t="s">
        <v>25</v>
      </c>
      <c r="F13" s="25"/>
      <c r="G13" s="11">
        <f>SUM(G6:G12)</f>
        <v>5177000</v>
      </c>
    </row>
    <row r="14" spans="1:7" ht="15.75" x14ac:dyDescent="0.25">
      <c r="A14" s="23" t="s">
        <v>26</v>
      </c>
      <c r="B14" s="23"/>
      <c r="C14" s="23"/>
      <c r="D14" s="23"/>
      <c r="E14" s="23"/>
      <c r="F14" s="23"/>
      <c r="G14" s="16">
        <f>D13-G13</f>
        <v>4508000</v>
      </c>
    </row>
    <row r="16" spans="1:7" x14ac:dyDescent="0.25">
      <c r="D16">
        <v>942000</v>
      </c>
    </row>
  </sheetData>
  <mergeCells count="5">
    <mergeCell ref="A1:G1"/>
    <mergeCell ref="A2:G2"/>
    <mergeCell ref="A13:C13"/>
    <mergeCell ref="E13:F13"/>
    <mergeCell ref="A14:F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workbookViewId="0">
      <selection activeCell="D18" sqref="D18"/>
    </sheetView>
  </sheetViews>
  <sheetFormatPr defaultRowHeight="15" x14ac:dyDescent="0.25"/>
  <cols>
    <col min="1" max="1" width="4.28515625" customWidth="1"/>
    <col min="2" max="2" width="29.7109375" customWidth="1"/>
    <col min="3" max="3" width="6.7109375" customWidth="1"/>
    <col min="4" max="4" width="16.7109375" customWidth="1"/>
    <col min="5" max="5" width="4.28515625" customWidth="1"/>
    <col min="6" max="6" width="29.7109375" customWidth="1"/>
    <col min="7" max="7" width="7.5703125" customWidth="1"/>
    <col min="8" max="8" width="16.7109375" customWidth="1"/>
  </cols>
  <sheetData>
    <row r="1" spans="1:8" ht="15.7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8" ht="15.7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8" ht="15.75" x14ac:dyDescent="0.25">
      <c r="A3" s="1"/>
      <c r="B3" s="1"/>
      <c r="C3" s="1"/>
      <c r="D3" s="2"/>
      <c r="E3" s="1"/>
      <c r="F3" s="1"/>
      <c r="G3" s="1"/>
      <c r="H3" s="2"/>
    </row>
    <row r="4" spans="1:8" ht="15.75" x14ac:dyDescent="0.25">
      <c r="A4" s="3"/>
      <c r="B4" s="3" t="s">
        <v>2</v>
      </c>
      <c r="C4" s="3"/>
      <c r="D4" s="4"/>
      <c r="E4" s="3"/>
      <c r="F4" s="3" t="s">
        <v>3</v>
      </c>
      <c r="G4" s="3"/>
      <c r="H4" s="4"/>
    </row>
    <row r="5" spans="1:8" ht="15.75" x14ac:dyDescent="0.25">
      <c r="A5" s="5" t="s">
        <v>4</v>
      </c>
      <c r="B5" s="5" t="s">
        <v>5</v>
      </c>
      <c r="C5" s="5" t="s">
        <v>6</v>
      </c>
      <c r="D5" s="6" t="s">
        <v>7</v>
      </c>
      <c r="E5" s="5" t="s">
        <v>4</v>
      </c>
      <c r="F5" s="5" t="s">
        <v>5</v>
      </c>
      <c r="G5" s="5" t="s">
        <v>6</v>
      </c>
      <c r="H5" s="6" t="s">
        <v>7</v>
      </c>
    </row>
    <row r="6" spans="1:8" ht="15.75" x14ac:dyDescent="0.25">
      <c r="A6" s="7">
        <v>1</v>
      </c>
      <c r="B6" s="8" t="s">
        <v>8</v>
      </c>
      <c r="C6" s="7"/>
      <c r="D6" s="9">
        <v>4508000</v>
      </c>
      <c r="E6" s="3">
        <v>1</v>
      </c>
      <c r="F6" s="10" t="s">
        <v>9</v>
      </c>
      <c r="G6" s="10"/>
      <c r="H6" s="11">
        <v>1000</v>
      </c>
    </row>
    <row r="7" spans="1:8" ht="15.75" x14ac:dyDescent="0.25">
      <c r="A7" s="7">
        <v>2</v>
      </c>
      <c r="B7" s="8" t="s">
        <v>10</v>
      </c>
      <c r="C7" s="7">
        <v>6</v>
      </c>
      <c r="D7" s="9">
        <v>78000</v>
      </c>
      <c r="E7" s="3">
        <v>2</v>
      </c>
      <c r="F7" s="10" t="s">
        <v>11</v>
      </c>
      <c r="G7" s="10" t="s">
        <v>12</v>
      </c>
      <c r="H7" s="11">
        <f>4000*9</f>
        <v>36000</v>
      </c>
    </row>
    <row r="8" spans="1:8" ht="15.75" x14ac:dyDescent="0.25">
      <c r="A8" s="7">
        <v>3</v>
      </c>
      <c r="B8" s="8" t="s">
        <v>13</v>
      </c>
      <c r="C8" s="7">
        <v>10</v>
      </c>
      <c r="D8" s="9">
        <v>150000</v>
      </c>
      <c r="E8" s="3">
        <v>3</v>
      </c>
      <c r="F8" s="10" t="s">
        <v>14</v>
      </c>
      <c r="G8" s="10" t="s">
        <v>15</v>
      </c>
      <c r="H8" s="11">
        <v>125000</v>
      </c>
    </row>
    <row r="9" spans="1:8" ht="15.75" x14ac:dyDescent="0.25">
      <c r="A9" s="7">
        <v>4</v>
      </c>
      <c r="B9" s="8" t="s">
        <v>16</v>
      </c>
      <c r="C9" s="7"/>
      <c r="D9" s="9">
        <v>1200000</v>
      </c>
      <c r="E9" s="3">
        <v>4</v>
      </c>
      <c r="F9" s="10" t="s">
        <v>17</v>
      </c>
      <c r="G9" s="10"/>
      <c r="H9" s="11">
        <v>88000</v>
      </c>
    </row>
    <row r="10" spans="1:8" ht="15.75" x14ac:dyDescent="0.25">
      <c r="A10" s="7">
        <v>5</v>
      </c>
      <c r="B10" s="8" t="s">
        <v>18</v>
      </c>
      <c r="C10" s="7"/>
      <c r="D10" s="9">
        <f>4900000+250000</f>
        <v>5150000</v>
      </c>
      <c r="E10" s="3">
        <v>5</v>
      </c>
      <c r="F10" s="10" t="s">
        <v>19</v>
      </c>
      <c r="G10" s="10"/>
      <c r="H10" s="11">
        <v>62600</v>
      </c>
    </row>
    <row r="11" spans="1:8" ht="15.75" x14ac:dyDescent="0.25">
      <c r="A11" s="7">
        <v>6</v>
      </c>
      <c r="B11" s="8" t="s">
        <v>20</v>
      </c>
      <c r="C11" s="7"/>
      <c r="D11" s="9">
        <v>382000</v>
      </c>
      <c r="E11" s="3">
        <v>6</v>
      </c>
      <c r="F11" s="10" t="s">
        <v>21</v>
      </c>
      <c r="G11" s="10"/>
      <c r="H11" s="11">
        <v>52000</v>
      </c>
    </row>
    <row r="12" spans="1:8" ht="15.75" x14ac:dyDescent="0.25">
      <c r="A12" s="7"/>
      <c r="B12" s="8"/>
      <c r="C12" s="7"/>
      <c r="D12" s="9"/>
      <c r="E12" s="3">
        <v>7</v>
      </c>
      <c r="F12" s="12" t="s">
        <v>22</v>
      </c>
      <c r="G12" s="10"/>
      <c r="H12" s="11">
        <v>200000</v>
      </c>
    </row>
    <row r="13" spans="1:8" ht="15.75" x14ac:dyDescent="0.25">
      <c r="A13" s="7"/>
      <c r="B13" s="8"/>
      <c r="C13" s="7"/>
      <c r="D13" s="9"/>
      <c r="E13" s="3">
        <v>8</v>
      </c>
      <c r="F13" s="13" t="s">
        <v>23</v>
      </c>
      <c r="G13" s="13"/>
      <c r="H13" s="11">
        <v>275000</v>
      </c>
    </row>
    <row r="14" spans="1:8" ht="15.75" x14ac:dyDescent="0.25">
      <c r="A14" s="7"/>
      <c r="B14" s="8"/>
      <c r="C14" s="7"/>
      <c r="D14" s="9"/>
      <c r="E14" s="3">
        <v>9</v>
      </c>
      <c r="F14" s="10" t="s">
        <v>24</v>
      </c>
      <c r="G14" s="13"/>
      <c r="H14" s="11">
        <v>5420000</v>
      </c>
    </row>
    <row r="15" spans="1:8" ht="15.75" x14ac:dyDescent="0.25">
      <c r="A15" s="22" t="s">
        <v>25</v>
      </c>
      <c r="B15" s="22"/>
      <c r="C15" s="22"/>
      <c r="D15" s="9">
        <f>SUM(D6:D12)</f>
        <v>11468000</v>
      </c>
      <c r="E15" s="24" t="s">
        <v>25</v>
      </c>
      <c r="F15" s="25"/>
      <c r="G15" s="14"/>
      <c r="H15" s="11">
        <f>SUM(H6:H14)</f>
        <v>6259600</v>
      </c>
    </row>
    <row r="16" spans="1:8" ht="15.75" x14ac:dyDescent="0.25">
      <c r="A16" s="23" t="s">
        <v>26</v>
      </c>
      <c r="B16" s="23"/>
      <c r="C16" s="23"/>
      <c r="D16" s="23"/>
      <c r="E16" s="23"/>
      <c r="F16" s="23"/>
      <c r="G16" s="15"/>
      <c r="H16" s="16">
        <f>D15-H15</f>
        <v>5208400</v>
      </c>
    </row>
    <row r="18" spans="4:4" x14ac:dyDescent="0.25">
      <c r="D18">
        <v>6960000</v>
      </c>
    </row>
  </sheetData>
  <mergeCells count="5">
    <mergeCell ref="A1:H1"/>
    <mergeCell ref="A2:H2"/>
    <mergeCell ref="A15:C15"/>
    <mergeCell ref="E15:F15"/>
    <mergeCell ref="A16:F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workbookViewId="0">
      <selection activeCell="D18" sqref="D18"/>
    </sheetView>
  </sheetViews>
  <sheetFormatPr defaultRowHeight="15" x14ac:dyDescent="0.25"/>
  <cols>
    <col min="1" max="1" width="4.28515625" customWidth="1"/>
    <col min="2" max="2" width="29.7109375" customWidth="1"/>
    <col min="3" max="3" width="6.7109375" customWidth="1"/>
    <col min="4" max="4" width="16.7109375" customWidth="1"/>
    <col min="5" max="5" width="4.28515625" customWidth="1"/>
    <col min="6" max="6" width="29.7109375" customWidth="1"/>
    <col min="7" max="7" width="7.5703125" customWidth="1"/>
    <col min="8" max="8" width="16.7109375" customWidth="1"/>
  </cols>
  <sheetData>
    <row r="1" spans="1:8" ht="15.75" x14ac:dyDescent="0.25">
      <c r="A1" s="21" t="s">
        <v>45</v>
      </c>
      <c r="B1" s="21"/>
      <c r="C1" s="21"/>
      <c r="D1" s="21"/>
      <c r="E1" s="21"/>
      <c r="F1" s="21"/>
      <c r="G1" s="21"/>
      <c r="H1" s="21"/>
    </row>
    <row r="2" spans="1:8" ht="15.7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8" ht="15.75" x14ac:dyDescent="0.25">
      <c r="A3" s="1"/>
      <c r="B3" s="1"/>
      <c r="C3" s="1"/>
      <c r="D3" s="2"/>
      <c r="E3" s="1"/>
      <c r="F3" s="1"/>
      <c r="G3" s="1"/>
      <c r="H3" s="2"/>
    </row>
    <row r="4" spans="1:8" ht="15.75" x14ac:dyDescent="0.25">
      <c r="A4" s="3"/>
      <c r="B4" s="3" t="s">
        <v>2</v>
      </c>
      <c r="C4" s="3"/>
      <c r="D4" s="4"/>
      <c r="E4" s="3"/>
      <c r="F4" s="3" t="s">
        <v>3</v>
      </c>
      <c r="G4" s="3"/>
      <c r="H4" s="4"/>
    </row>
    <row r="5" spans="1:8" ht="15.75" x14ac:dyDescent="0.25">
      <c r="A5" s="5" t="s">
        <v>4</v>
      </c>
      <c r="B5" s="5" t="s">
        <v>5</v>
      </c>
      <c r="C5" s="5" t="s">
        <v>6</v>
      </c>
      <c r="D5" s="6" t="s">
        <v>7</v>
      </c>
      <c r="E5" s="5" t="s">
        <v>4</v>
      </c>
      <c r="F5" s="5" t="s">
        <v>5</v>
      </c>
      <c r="G5" s="5" t="s">
        <v>6</v>
      </c>
      <c r="H5" s="6" t="s">
        <v>7</v>
      </c>
    </row>
    <row r="6" spans="1:8" ht="15.75" x14ac:dyDescent="0.25">
      <c r="A6" s="7">
        <v>1</v>
      </c>
      <c r="B6" s="8" t="s">
        <v>46</v>
      </c>
      <c r="C6" s="7"/>
      <c r="D6" s="9">
        <v>5208400</v>
      </c>
      <c r="E6" s="17">
        <v>1</v>
      </c>
      <c r="F6" s="8" t="s">
        <v>47</v>
      </c>
      <c r="G6" s="8"/>
      <c r="H6" s="18">
        <v>1500</v>
      </c>
    </row>
    <row r="7" spans="1:8" ht="15.75" x14ac:dyDescent="0.25">
      <c r="A7" s="7">
        <v>2</v>
      </c>
      <c r="B7" s="8" t="s">
        <v>10</v>
      </c>
      <c r="C7" s="7">
        <v>1</v>
      </c>
      <c r="D7" s="9">
        <v>13000</v>
      </c>
      <c r="E7" s="17">
        <v>2</v>
      </c>
      <c r="F7" s="8" t="s">
        <v>11</v>
      </c>
      <c r="G7" s="8">
        <v>10</v>
      </c>
      <c r="H7" s="18">
        <v>40000</v>
      </c>
    </row>
    <row r="8" spans="1:8" ht="15.75" x14ac:dyDescent="0.25">
      <c r="A8" s="7">
        <v>3</v>
      </c>
      <c r="B8" s="8" t="s">
        <v>13</v>
      </c>
      <c r="C8" s="7">
        <v>8</v>
      </c>
      <c r="D8" s="9">
        <v>120000</v>
      </c>
      <c r="E8" s="17">
        <v>3</v>
      </c>
      <c r="F8" s="8" t="s">
        <v>48</v>
      </c>
      <c r="G8" s="8"/>
      <c r="H8" s="18">
        <v>112000</v>
      </c>
    </row>
    <row r="9" spans="1:8" ht="15.75" x14ac:dyDescent="0.25">
      <c r="A9" s="7">
        <v>4</v>
      </c>
      <c r="B9" s="8" t="s">
        <v>16</v>
      </c>
      <c r="C9" s="7"/>
      <c r="D9" s="9">
        <v>1750000</v>
      </c>
      <c r="E9" s="17">
        <v>4</v>
      </c>
      <c r="F9" s="8" t="s">
        <v>49</v>
      </c>
      <c r="G9" s="8" t="s">
        <v>50</v>
      </c>
      <c r="H9" s="18">
        <v>435000</v>
      </c>
    </row>
    <row r="10" spans="1:8" ht="15.75" x14ac:dyDescent="0.25">
      <c r="A10" s="7">
        <v>5</v>
      </c>
      <c r="B10" s="8" t="s">
        <v>51</v>
      </c>
      <c r="C10" s="7"/>
      <c r="D10" s="9">
        <f>6090000-200000</f>
        <v>5890000</v>
      </c>
      <c r="E10" s="17">
        <v>5</v>
      </c>
      <c r="F10" s="8" t="s">
        <v>52</v>
      </c>
      <c r="G10" s="8"/>
      <c r="H10" s="18">
        <v>1960700</v>
      </c>
    </row>
    <row r="11" spans="1:8" ht="15.75" x14ac:dyDescent="0.25">
      <c r="A11" s="7">
        <v>6</v>
      </c>
      <c r="B11" s="8" t="s">
        <v>20</v>
      </c>
      <c r="C11" s="7"/>
      <c r="D11" s="9">
        <v>117000</v>
      </c>
      <c r="E11" s="17">
        <v>6</v>
      </c>
      <c r="F11" s="8" t="s">
        <v>53</v>
      </c>
      <c r="G11" s="8"/>
      <c r="H11" s="18">
        <v>128400</v>
      </c>
    </row>
    <row r="12" spans="1:8" ht="15.75" x14ac:dyDescent="0.25">
      <c r="A12" s="7">
        <v>7</v>
      </c>
      <c r="B12" s="8" t="s">
        <v>54</v>
      </c>
      <c r="C12" s="7"/>
      <c r="D12" s="9">
        <v>450000</v>
      </c>
      <c r="E12" s="17">
        <v>7</v>
      </c>
      <c r="F12" s="8" t="s">
        <v>55</v>
      </c>
      <c r="G12" s="8"/>
      <c r="H12" s="18">
        <v>34000</v>
      </c>
    </row>
    <row r="13" spans="1:8" ht="15.75" x14ac:dyDescent="0.25">
      <c r="A13" s="7">
        <v>8</v>
      </c>
      <c r="B13" s="8" t="s">
        <v>56</v>
      </c>
      <c r="C13" s="7"/>
      <c r="D13" s="9">
        <f>1109000+200000</f>
        <v>1309000</v>
      </c>
      <c r="E13" s="17">
        <v>8</v>
      </c>
      <c r="F13" s="8" t="s">
        <v>57</v>
      </c>
      <c r="G13" s="8"/>
      <c r="H13" s="18">
        <v>554000</v>
      </c>
    </row>
    <row r="14" spans="1:8" ht="15.75" x14ac:dyDescent="0.25">
      <c r="A14" s="7">
        <v>9</v>
      </c>
      <c r="B14" s="8" t="s">
        <v>58</v>
      </c>
      <c r="C14" s="7"/>
      <c r="D14" s="9">
        <f>304000+250000</f>
        <v>554000</v>
      </c>
      <c r="E14" s="17">
        <v>9</v>
      </c>
      <c r="F14" s="8" t="s">
        <v>59</v>
      </c>
      <c r="G14" s="8"/>
      <c r="H14" s="18">
        <f>25000+5355000</f>
        <v>5380000</v>
      </c>
    </row>
    <row r="15" spans="1:8" ht="15.75" x14ac:dyDescent="0.25">
      <c r="A15" s="22" t="s">
        <v>25</v>
      </c>
      <c r="B15" s="22"/>
      <c r="C15" s="22"/>
      <c r="D15" s="9">
        <f>SUM(D6:D14)</f>
        <v>15411400</v>
      </c>
      <c r="E15" s="26" t="s">
        <v>25</v>
      </c>
      <c r="F15" s="26"/>
      <c r="G15" s="5"/>
      <c r="H15" s="18">
        <f>SUM(H6:H14)</f>
        <v>8645600</v>
      </c>
    </row>
    <row r="16" spans="1:8" ht="15.75" x14ac:dyDescent="0.25">
      <c r="A16" s="23" t="s">
        <v>26</v>
      </c>
      <c r="B16" s="23"/>
      <c r="C16" s="23"/>
      <c r="D16" s="23"/>
      <c r="E16" s="23"/>
      <c r="F16" s="23"/>
      <c r="G16" s="15"/>
      <c r="H16" s="16">
        <f>D15-H15</f>
        <v>6765800</v>
      </c>
    </row>
    <row r="18" spans="4:4" x14ac:dyDescent="0.25">
      <c r="D18">
        <v>10203000</v>
      </c>
    </row>
  </sheetData>
  <mergeCells count="5">
    <mergeCell ref="A1:H1"/>
    <mergeCell ref="A2:H2"/>
    <mergeCell ref="A15:C15"/>
    <mergeCell ref="E15:F15"/>
    <mergeCell ref="A16:F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6"/>
  <sheetViews>
    <sheetView workbookViewId="0">
      <selection activeCell="D16" sqref="D16"/>
    </sheetView>
  </sheetViews>
  <sheetFormatPr defaultRowHeight="15" x14ac:dyDescent="0.25"/>
  <cols>
    <col min="1" max="1" width="4.28515625" customWidth="1"/>
    <col min="2" max="2" width="29.7109375" customWidth="1"/>
    <col min="3" max="3" width="6.7109375" customWidth="1"/>
    <col min="4" max="4" width="16.7109375" customWidth="1"/>
    <col min="5" max="5" width="4.28515625" customWidth="1"/>
    <col min="6" max="6" width="29.7109375" customWidth="1"/>
    <col min="7" max="7" width="7.5703125" customWidth="1"/>
    <col min="8" max="8" width="16.7109375" customWidth="1"/>
  </cols>
  <sheetData>
    <row r="1" spans="1:8" ht="15.75" x14ac:dyDescent="0.25">
      <c r="A1" s="21" t="s">
        <v>60</v>
      </c>
      <c r="B1" s="21"/>
      <c r="C1" s="21"/>
      <c r="D1" s="21"/>
      <c r="E1" s="21"/>
      <c r="F1" s="21"/>
      <c r="G1" s="21"/>
      <c r="H1" s="21"/>
    </row>
    <row r="2" spans="1:8" ht="15.7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8" ht="15.75" x14ac:dyDescent="0.25">
      <c r="A3" s="1"/>
      <c r="B3" s="1"/>
      <c r="C3" s="1"/>
      <c r="D3" s="2"/>
      <c r="E3" s="1"/>
      <c r="F3" s="1"/>
      <c r="G3" s="1"/>
      <c r="H3" s="2"/>
    </row>
    <row r="4" spans="1:8" ht="15.75" x14ac:dyDescent="0.25">
      <c r="A4" s="3"/>
      <c r="B4" s="3" t="s">
        <v>2</v>
      </c>
      <c r="C4" s="3"/>
      <c r="D4" s="4"/>
      <c r="E4" s="3"/>
      <c r="F4" s="3" t="s">
        <v>3</v>
      </c>
      <c r="G4" s="3"/>
      <c r="H4" s="4"/>
    </row>
    <row r="5" spans="1:8" ht="15.75" x14ac:dyDescent="0.25">
      <c r="A5" s="5" t="s">
        <v>4</v>
      </c>
      <c r="B5" s="5" t="s">
        <v>5</v>
      </c>
      <c r="C5" s="5" t="s">
        <v>6</v>
      </c>
      <c r="D5" s="6" t="s">
        <v>7</v>
      </c>
      <c r="E5" s="5" t="s">
        <v>4</v>
      </c>
      <c r="F5" s="5" t="s">
        <v>5</v>
      </c>
      <c r="G5" s="5" t="s">
        <v>6</v>
      </c>
      <c r="H5" s="6" t="s">
        <v>7</v>
      </c>
    </row>
    <row r="6" spans="1:8" ht="15.75" x14ac:dyDescent="0.25">
      <c r="A6" s="7">
        <v>1</v>
      </c>
      <c r="B6" s="8" t="s">
        <v>61</v>
      </c>
      <c r="C6" s="7"/>
      <c r="D6" s="9">
        <v>6765800</v>
      </c>
      <c r="E6" s="17">
        <v>1</v>
      </c>
      <c r="F6" s="8" t="s">
        <v>62</v>
      </c>
      <c r="G6" s="8"/>
      <c r="H6" s="18">
        <v>4500</v>
      </c>
    </row>
    <row r="7" spans="1:8" ht="15.75" x14ac:dyDescent="0.25">
      <c r="A7" s="7">
        <v>2</v>
      </c>
      <c r="B7" s="8" t="s">
        <v>10</v>
      </c>
      <c r="C7" s="7">
        <v>2</v>
      </c>
      <c r="D7" s="9">
        <v>26000</v>
      </c>
      <c r="E7" s="17">
        <v>2</v>
      </c>
      <c r="F7" s="8" t="s">
        <v>11</v>
      </c>
      <c r="G7" s="8"/>
      <c r="H7" s="18">
        <v>16000</v>
      </c>
    </row>
    <row r="8" spans="1:8" ht="15.75" x14ac:dyDescent="0.25">
      <c r="A8" s="7">
        <v>3</v>
      </c>
      <c r="B8" s="8" t="s">
        <v>13</v>
      </c>
      <c r="C8" s="7">
        <v>2</v>
      </c>
      <c r="D8" s="9">
        <v>30000</v>
      </c>
      <c r="E8" s="17">
        <v>3</v>
      </c>
      <c r="F8" s="8" t="s">
        <v>19</v>
      </c>
      <c r="G8" s="8"/>
      <c r="H8" s="18">
        <v>80000</v>
      </c>
    </row>
    <row r="9" spans="1:8" ht="15.75" x14ac:dyDescent="0.25">
      <c r="A9" s="7">
        <v>4</v>
      </c>
      <c r="B9" s="8" t="s">
        <v>63</v>
      </c>
      <c r="C9" s="7"/>
      <c r="D9" s="9">
        <v>4018000</v>
      </c>
      <c r="E9" s="17">
        <v>4</v>
      </c>
      <c r="F9" s="8" t="s">
        <v>64</v>
      </c>
      <c r="G9" s="8"/>
      <c r="H9" s="18">
        <v>243000</v>
      </c>
    </row>
    <row r="10" spans="1:8" ht="15.75" x14ac:dyDescent="0.25">
      <c r="A10" s="7">
        <v>5</v>
      </c>
      <c r="B10" s="8" t="s">
        <v>20</v>
      </c>
      <c r="C10" s="7"/>
      <c r="D10" s="9">
        <v>1000</v>
      </c>
      <c r="E10" s="17">
        <v>5</v>
      </c>
      <c r="F10" s="8" t="s">
        <v>65</v>
      </c>
      <c r="G10" s="8"/>
      <c r="H10" s="18">
        <v>205000</v>
      </c>
    </row>
    <row r="11" spans="1:8" ht="15.75" x14ac:dyDescent="0.25">
      <c r="A11" s="7"/>
      <c r="C11" s="7"/>
      <c r="D11" s="9"/>
      <c r="E11" s="17">
        <v>6</v>
      </c>
      <c r="F11" s="8" t="s">
        <v>66</v>
      </c>
      <c r="G11" s="8"/>
      <c r="H11" s="18">
        <v>3499000</v>
      </c>
    </row>
    <row r="12" spans="1:8" ht="15.75" x14ac:dyDescent="0.25">
      <c r="A12" s="7"/>
      <c r="B12" s="8"/>
      <c r="C12" s="7"/>
      <c r="D12" s="9"/>
      <c r="E12" s="17">
        <v>9</v>
      </c>
      <c r="F12" s="8" t="s">
        <v>59</v>
      </c>
      <c r="G12" s="19"/>
      <c r="H12" s="18">
        <v>4095000</v>
      </c>
    </row>
    <row r="13" spans="1:8" ht="15.75" x14ac:dyDescent="0.25">
      <c r="A13" s="22" t="s">
        <v>25</v>
      </c>
      <c r="B13" s="22"/>
      <c r="C13" s="22"/>
      <c r="D13" s="9">
        <f>SUM(D6:D11)</f>
        <v>10840800</v>
      </c>
      <c r="E13" s="24" t="s">
        <v>25</v>
      </c>
      <c r="F13" s="25"/>
      <c r="G13" s="14"/>
      <c r="H13" s="18">
        <f>SUM(H6:H12)</f>
        <v>8142500</v>
      </c>
    </row>
    <row r="14" spans="1:8" ht="15.75" x14ac:dyDescent="0.25">
      <c r="A14" s="23" t="s">
        <v>26</v>
      </c>
      <c r="B14" s="23"/>
      <c r="C14" s="23"/>
      <c r="D14" s="23"/>
      <c r="E14" s="23"/>
      <c r="F14" s="23"/>
      <c r="G14" s="15"/>
      <c r="H14" s="16">
        <f>D13-H13</f>
        <v>2698300</v>
      </c>
    </row>
    <row r="16" spans="1:8" x14ac:dyDescent="0.25">
      <c r="D16">
        <v>4075000</v>
      </c>
    </row>
  </sheetData>
  <mergeCells count="5">
    <mergeCell ref="A1:H1"/>
    <mergeCell ref="A2:H2"/>
    <mergeCell ref="A13:C13"/>
    <mergeCell ref="E13:F13"/>
    <mergeCell ref="A14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EF41F-A5B0-4757-8416-7B9D328C129B}">
  <dimension ref="A1:K19"/>
  <sheetViews>
    <sheetView tabSelected="1" workbookViewId="0">
      <selection activeCell="K19" sqref="K19"/>
    </sheetView>
  </sheetViews>
  <sheetFormatPr defaultRowHeight="15" x14ac:dyDescent="0.25"/>
  <cols>
    <col min="1" max="1" width="4.28515625" customWidth="1"/>
    <col min="2" max="2" width="29.7109375" customWidth="1"/>
    <col min="3" max="3" width="6.7109375" customWidth="1"/>
    <col min="4" max="4" width="16.7109375" customWidth="1"/>
    <col min="5" max="5" width="4.28515625" customWidth="1"/>
    <col min="6" max="6" width="29.7109375" customWidth="1"/>
    <col min="7" max="7" width="7.5703125" customWidth="1"/>
    <col min="8" max="8" width="16.7109375" customWidth="1"/>
  </cols>
  <sheetData>
    <row r="1" spans="1:8" ht="15.75" x14ac:dyDescent="0.25">
      <c r="A1" s="21" t="s">
        <v>67</v>
      </c>
      <c r="B1" s="21"/>
      <c r="C1" s="21"/>
      <c r="D1" s="21"/>
      <c r="E1" s="21"/>
      <c r="F1" s="21"/>
      <c r="G1" s="21"/>
      <c r="H1" s="21"/>
    </row>
    <row r="2" spans="1:8" ht="15.7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8" ht="15.75" x14ac:dyDescent="0.25">
      <c r="A3" s="1"/>
      <c r="B3" s="1"/>
      <c r="C3" s="1"/>
      <c r="D3" s="2"/>
      <c r="E3" s="1"/>
      <c r="F3" s="1"/>
      <c r="G3" s="1"/>
      <c r="H3" s="2"/>
    </row>
    <row r="4" spans="1:8" ht="15.75" x14ac:dyDescent="0.25">
      <c r="A4" s="3"/>
      <c r="B4" s="3" t="s">
        <v>2</v>
      </c>
      <c r="C4" s="3"/>
      <c r="D4" s="4"/>
      <c r="E4" s="3"/>
      <c r="F4" s="3" t="s">
        <v>3</v>
      </c>
      <c r="G4" s="3"/>
      <c r="H4" s="4"/>
    </row>
    <row r="5" spans="1:8" ht="15.75" x14ac:dyDescent="0.25">
      <c r="A5" s="5" t="s">
        <v>4</v>
      </c>
      <c r="B5" s="5" t="s">
        <v>5</v>
      </c>
      <c r="C5" s="5" t="s">
        <v>6</v>
      </c>
      <c r="D5" s="6" t="s">
        <v>7</v>
      </c>
      <c r="E5" s="5" t="s">
        <v>4</v>
      </c>
      <c r="F5" s="5" t="s">
        <v>5</v>
      </c>
      <c r="G5" s="5" t="s">
        <v>6</v>
      </c>
      <c r="H5" s="6" t="s">
        <v>7</v>
      </c>
    </row>
    <row r="6" spans="1:8" ht="15.75" x14ac:dyDescent="0.25">
      <c r="A6" s="7">
        <v>1</v>
      </c>
      <c r="B6" s="8" t="s">
        <v>68</v>
      </c>
      <c r="C6" s="7"/>
      <c r="D6" s="9">
        <v>2698300</v>
      </c>
      <c r="E6" s="17">
        <v>1</v>
      </c>
      <c r="F6" s="8" t="s">
        <v>69</v>
      </c>
      <c r="G6" s="8"/>
      <c r="H6" s="18">
        <v>6000</v>
      </c>
    </row>
    <row r="7" spans="1:8" ht="15.75" x14ac:dyDescent="0.25">
      <c r="A7" s="7">
        <v>2</v>
      </c>
      <c r="B7" s="8" t="s">
        <v>10</v>
      </c>
      <c r="C7" s="7">
        <v>2</v>
      </c>
      <c r="D7" s="9">
        <v>26000</v>
      </c>
      <c r="E7" s="17">
        <v>2</v>
      </c>
      <c r="F7" s="8" t="s">
        <v>11</v>
      </c>
      <c r="G7" s="7">
        <v>2</v>
      </c>
      <c r="H7" s="18">
        <v>8000</v>
      </c>
    </row>
    <row r="8" spans="1:8" ht="15.75" x14ac:dyDescent="0.25">
      <c r="A8" s="7">
        <v>3</v>
      </c>
      <c r="B8" s="8" t="s">
        <v>13</v>
      </c>
      <c r="C8" s="7">
        <v>5</v>
      </c>
      <c r="D8" s="9">
        <v>75000</v>
      </c>
      <c r="E8" s="17">
        <v>3</v>
      </c>
      <c r="F8" s="8" t="s">
        <v>70</v>
      </c>
      <c r="G8" s="8"/>
      <c r="H8" s="18">
        <v>43000</v>
      </c>
    </row>
    <row r="9" spans="1:8" ht="15.75" x14ac:dyDescent="0.25">
      <c r="A9" s="7">
        <v>4</v>
      </c>
      <c r="B9" s="8" t="s">
        <v>71</v>
      </c>
      <c r="C9" s="7"/>
      <c r="D9" s="9">
        <v>6385000</v>
      </c>
      <c r="E9" s="17">
        <v>4</v>
      </c>
      <c r="F9" s="8" t="s">
        <v>64</v>
      </c>
      <c r="G9" s="8"/>
      <c r="H9" s="18">
        <v>267800</v>
      </c>
    </row>
    <row r="10" spans="1:8" ht="15.75" x14ac:dyDescent="0.25">
      <c r="A10" s="7">
        <v>5</v>
      </c>
      <c r="B10" s="8" t="s">
        <v>20</v>
      </c>
      <c r="C10" s="7"/>
      <c r="D10" s="9">
        <v>304500</v>
      </c>
      <c r="E10" s="17">
        <v>5</v>
      </c>
      <c r="F10" s="8" t="s">
        <v>55</v>
      </c>
      <c r="G10" s="8"/>
      <c r="H10" s="18">
        <v>53000</v>
      </c>
    </row>
    <row r="11" spans="1:8" ht="15.75" x14ac:dyDescent="0.25">
      <c r="A11" s="7">
        <v>6</v>
      </c>
      <c r="B11" s="20" t="s">
        <v>72</v>
      </c>
      <c r="C11" s="7"/>
      <c r="D11" s="9">
        <v>790000</v>
      </c>
      <c r="E11" s="17">
        <v>6</v>
      </c>
      <c r="F11" s="8" t="s">
        <v>73</v>
      </c>
      <c r="G11" s="8"/>
      <c r="H11" s="18">
        <v>945000</v>
      </c>
    </row>
    <row r="12" spans="1:8" ht="15.75" x14ac:dyDescent="0.25">
      <c r="A12" s="7">
        <v>7</v>
      </c>
      <c r="B12" s="8" t="s">
        <v>74</v>
      </c>
      <c r="C12" s="7"/>
      <c r="D12" s="9">
        <v>700000</v>
      </c>
      <c r="E12" s="17">
        <v>7</v>
      </c>
      <c r="F12" s="8" t="s">
        <v>75</v>
      </c>
      <c r="G12" s="8"/>
      <c r="H12" s="18">
        <v>250000</v>
      </c>
    </row>
    <row r="13" spans="1:8" ht="15.75" x14ac:dyDescent="0.25">
      <c r="A13" s="7">
        <v>8</v>
      </c>
      <c r="B13" s="8" t="s">
        <v>76</v>
      </c>
      <c r="C13" s="7"/>
      <c r="D13" s="9">
        <v>205000</v>
      </c>
      <c r="E13" s="17">
        <v>8</v>
      </c>
      <c r="F13" s="8" t="s">
        <v>21</v>
      </c>
      <c r="G13" s="8"/>
      <c r="H13" s="18">
        <v>8000</v>
      </c>
    </row>
    <row r="14" spans="1:8" ht="15.75" x14ac:dyDescent="0.25">
      <c r="A14" s="7">
        <v>9</v>
      </c>
      <c r="B14" s="8" t="s">
        <v>16</v>
      </c>
      <c r="C14" s="7"/>
      <c r="D14" s="9">
        <v>1250000</v>
      </c>
      <c r="E14" s="17">
        <v>9</v>
      </c>
      <c r="F14" s="8" t="s">
        <v>77</v>
      </c>
      <c r="G14" s="8"/>
      <c r="H14" s="18">
        <v>4555000</v>
      </c>
    </row>
    <row r="15" spans="1:8" ht="15.75" x14ac:dyDescent="0.25">
      <c r="A15" s="7">
        <v>10</v>
      </c>
      <c r="B15" s="8" t="s">
        <v>78</v>
      </c>
      <c r="C15" s="7"/>
      <c r="D15" s="9">
        <v>543000</v>
      </c>
      <c r="E15" s="17"/>
      <c r="F15" s="8"/>
      <c r="G15" s="19"/>
      <c r="H15" s="18"/>
    </row>
    <row r="16" spans="1:8" ht="15.75" x14ac:dyDescent="0.25">
      <c r="A16" s="22" t="s">
        <v>25</v>
      </c>
      <c r="B16" s="22"/>
      <c r="C16" s="22"/>
      <c r="D16" s="9">
        <f>SUM(D6:D15)</f>
        <v>12976800</v>
      </c>
      <c r="E16" s="24" t="s">
        <v>25</v>
      </c>
      <c r="F16" s="25"/>
      <c r="G16" s="14"/>
      <c r="H16" s="18">
        <f>SUM(H6:H14)</f>
        <v>6135800</v>
      </c>
    </row>
    <row r="17" spans="1:11" ht="15.75" x14ac:dyDescent="0.25">
      <c r="A17" s="23" t="s">
        <v>26</v>
      </c>
      <c r="B17" s="23"/>
      <c r="C17" s="23"/>
      <c r="D17" s="23"/>
      <c r="E17" s="23"/>
      <c r="F17" s="23"/>
      <c r="G17" s="15"/>
      <c r="H17" s="16">
        <f>D16-H16</f>
        <v>6841000</v>
      </c>
    </row>
    <row r="19" spans="1:11" x14ac:dyDescent="0.25">
      <c r="D19">
        <v>10278500</v>
      </c>
      <c r="K19">
        <v>818810</v>
      </c>
    </row>
  </sheetData>
  <mergeCells count="5">
    <mergeCell ref="A1:H1"/>
    <mergeCell ref="A2:H2"/>
    <mergeCell ref="A16:C16"/>
    <mergeCell ref="E16:F16"/>
    <mergeCell ref="A17:F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Ags</vt:lpstr>
      <vt:lpstr>Sep</vt:lpstr>
      <vt:lpstr>Okt</vt:lpstr>
      <vt:lpstr>Nov</vt:lpstr>
      <vt:lpstr>Des</vt:lpstr>
      <vt:lpstr>Jan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</dc:creator>
  <cp:lastModifiedBy>user</cp:lastModifiedBy>
  <dcterms:created xsi:type="dcterms:W3CDTF">2024-10-31T15:31:35Z</dcterms:created>
  <dcterms:modified xsi:type="dcterms:W3CDTF">2025-02-06T03:06:19Z</dcterms:modified>
</cp:coreProperties>
</file>